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680" yWindow="2300" windowWidth="24740" windowHeight="1704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Feuil1!$B$1:$F$22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4" i="1"/>
  <c r="I14"/>
  <c r="A15"/>
  <c r="I15"/>
  <c r="A16"/>
  <c r="I16"/>
  <c r="A17"/>
  <c r="I17"/>
  <c r="A18"/>
  <c r="I18"/>
  <c r="A19"/>
  <c r="I19"/>
  <c r="A20"/>
  <c r="I20"/>
  <c r="A21"/>
  <c r="I21"/>
  <c r="A22"/>
  <c r="I22"/>
  <c r="H14"/>
  <c r="H15"/>
  <c r="H16"/>
  <c r="H17"/>
  <c r="H18"/>
  <c r="H19"/>
  <c r="H20"/>
  <c r="H21"/>
  <c r="H22"/>
  <c r="F44"/>
  <c r="F43"/>
  <c r="F42"/>
  <c r="F41"/>
  <c r="F40"/>
  <c r="F39"/>
  <c r="F38"/>
  <c r="F37"/>
  <c r="F36"/>
  <c r="F35"/>
  <c r="I13"/>
  <c r="H44"/>
  <c r="H43"/>
  <c r="H42"/>
  <c r="H41"/>
  <c r="H40"/>
  <c r="H39"/>
  <c r="H38"/>
  <c r="H37"/>
  <c r="H36"/>
  <c r="H35"/>
  <c r="J22"/>
  <c r="J21"/>
  <c r="J20"/>
  <c r="J19"/>
  <c r="J18"/>
  <c r="J17"/>
  <c r="J16"/>
  <c r="J15"/>
  <c r="J14"/>
  <c r="J13"/>
  <c r="H13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L44"/>
  <c r="G44"/>
  <c r="L43"/>
  <c r="G43"/>
  <c r="L42"/>
  <c r="G42"/>
  <c r="L41"/>
  <c r="G41"/>
  <c r="L40"/>
  <c r="G40"/>
  <c r="L39"/>
  <c r="G39"/>
  <c r="L38"/>
  <c r="G38"/>
  <c r="L37"/>
  <c r="G37"/>
  <c r="L36"/>
  <c r="G36"/>
  <c r="L35"/>
  <c r="G35"/>
  <c r="K22"/>
  <c r="K21"/>
  <c r="K20"/>
  <c r="K19"/>
  <c r="K18"/>
  <c r="K17"/>
  <c r="K16"/>
  <c r="K15"/>
  <c r="K14"/>
  <c r="K13"/>
  <c r="G13"/>
  <c r="G14"/>
  <c r="G15"/>
  <c r="G16"/>
  <c r="G17"/>
  <c r="G18"/>
  <c r="G19"/>
  <c r="G20"/>
  <c r="G21"/>
  <c r="G22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C37"/>
  <c r="C38"/>
  <c r="C39"/>
  <c r="C40"/>
  <c r="C41"/>
  <c r="C42"/>
  <c r="C43"/>
  <c r="C44"/>
  <c r="C36"/>
  <c r="E35"/>
  <c r="D35"/>
  <c r="C35"/>
  <c r="F22"/>
  <c r="E22"/>
  <c r="C22"/>
  <c r="D22"/>
  <c r="F21"/>
  <c r="E21"/>
  <c r="C21"/>
  <c r="D21"/>
  <c r="F20"/>
  <c r="E20"/>
  <c r="C20"/>
  <c r="D20"/>
  <c r="F19"/>
  <c r="E19"/>
  <c r="C19"/>
  <c r="D19"/>
  <c r="F18"/>
  <c r="E18"/>
  <c r="C18"/>
  <c r="D18"/>
  <c r="F17"/>
  <c r="E17"/>
  <c r="C17"/>
  <c r="D17"/>
  <c r="F16"/>
  <c r="E16"/>
  <c r="C16"/>
  <c r="D16"/>
  <c r="F15"/>
  <c r="E15"/>
  <c r="C15"/>
  <c r="D15"/>
  <c r="F14"/>
  <c r="E14"/>
  <c r="C14"/>
  <c r="D14"/>
  <c r="F13"/>
  <c r="E13"/>
  <c r="C13"/>
  <c r="D13"/>
</calcChain>
</file>

<file path=xl/sharedStrings.xml><?xml version="1.0" encoding="utf-8"?>
<sst xmlns="http://schemas.openxmlformats.org/spreadsheetml/2006/main" count="49" uniqueCount="42">
  <si>
    <t>KNMER 2678 B</t>
    <phoneticPr fontId="1" type="noConversion"/>
  </si>
  <si>
    <t>E. burchelli</t>
    <phoneticPr fontId="1" type="noConversion"/>
  </si>
  <si>
    <t>E. a. somaliensis</t>
    <phoneticPr fontId="1"/>
  </si>
  <si>
    <t>E. a. africanus</t>
    <phoneticPr fontId="1" type="noConversion"/>
  </si>
  <si>
    <t>Chari -</t>
  </si>
  <si>
    <t>2678 A</t>
  </si>
  <si>
    <t>Log10(E.h.o)</t>
  </si>
  <si>
    <t>E. africanus</t>
    <phoneticPr fontId="1" type="noConversion"/>
  </si>
  <si>
    <t>Maroc</t>
  </si>
  <si>
    <t>P</t>
  </si>
  <si>
    <t>cf E. burchelli</t>
  </si>
  <si>
    <t>POST</t>
    <phoneticPr fontId="1" type="noConversion"/>
  </si>
  <si>
    <t>BL 30253</t>
  </si>
  <si>
    <t>06A-0301 MA</t>
    <phoneticPr fontId="1" type="noConversion"/>
  </si>
  <si>
    <t>VM 293</t>
    <phoneticPr fontId="1" type="noConversion"/>
  </si>
  <si>
    <t>CV 6299</t>
  </si>
  <si>
    <t>Cueva Victoria</t>
    <phoneticPr fontId="1" type="noConversion"/>
  </si>
  <si>
    <t>ZU 19018</t>
  </si>
  <si>
    <t>BA 10899</t>
  </si>
  <si>
    <t>AC 1939-75</t>
  </si>
  <si>
    <t>E. grevyi</t>
    <phoneticPr fontId="1"/>
  </si>
  <si>
    <t>105, NS</t>
    <phoneticPr fontId="1" type="noConversion"/>
  </si>
  <si>
    <t>Sidi Bou Knabel</t>
    <phoneticPr fontId="1" type="noConversion"/>
  </si>
  <si>
    <t>Taforalt 5</t>
    <phoneticPr fontId="1" type="noConversion"/>
  </si>
  <si>
    <t>n=13</t>
    <phoneticPr fontId="1" type="noConversion"/>
  </si>
  <si>
    <t>KNMER 1237</t>
    <phoneticPr fontId="1" type="noConversion"/>
  </si>
  <si>
    <t>105-0209, MA</t>
    <phoneticPr fontId="4"/>
  </si>
  <si>
    <t>BM 1904.6.12.1</t>
  </si>
  <si>
    <t>103, MA</t>
    <phoneticPr fontId="1" type="noConversion"/>
  </si>
  <si>
    <t>103, MA</t>
    <phoneticPr fontId="1" type="noConversion"/>
  </si>
  <si>
    <t>6A, MC</t>
    <phoneticPr fontId="1" type="noConversion"/>
  </si>
  <si>
    <t>NA 3954</t>
  </si>
  <si>
    <t>AZ 1132</t>
  </si>
  <si>
    <t>n=14-15</t>
  </si>
  <si>
    <t>ANT</t>
    <phoneticPr fontId="1" type="noConversion"/>
  </si>
  <si>
    <t>Venta Micena</t>
    <phoneticPr fontId="1" type="noConversion"/>
  </si>
  <si>
    <t>KNMER 1275 E</t>
    <phoneticPr fontId="1" type="noConversion"/>
  </si>
  <si>
    <t>KNMER 2069 E</t>
    <phoneticPr fontId="1" type="noConversion"/>
  </si>
  <si>
    <t>KNMER 2678 A</t>
    <phoneticPr fontId="1" type="noConversion"/>
  </si>
  <si>
    <t>KNMER 1276 F</t>
    <phoneticPr fontId="1" type="noConversion"/>
  </si>
  <si>
    <t>KNMER 2069 D</t>
    <phoneticPr fontId="1" type="noConversion"/>
  </si>
  <si>
    <t>Ph1A E.hem.onager</t>
    <phoneticPr fontId="1" type="noConversion"/>
  </si>
</sst>
</file>

<file path=xl/styles.xml><?xml version="1.0" encoding="utf-8"?>
<styleSheet xmlns="http://schemas.openxmlformats.org/spreadsheetml/2006/main">
  <numFmts count="3">
    <numFmt numFmtId="164" formatCode="#,##0\ &quot;F&quot;;\-#,##0\ &quot;F&quot;"/>
    <numFmt numFmtId="165" formatCode="0.000"/>
    <numFmt numFmtId="166" formatCode="0.0"/>
  </numFmts>
  <fonts count="7">
    <font>
      <sz val="9"/>
      <name val="Geneva"/>
    </font>
    <font>
      <sz val="8"/>
      <name val="Verdana"/>
    </font>
    <font>
      <sz val="9"/>
      <name val="Geneva"/>
    </font>
    <font>
      <i/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/>
    <xf numFmtId="0" fontId="2" fillId="0" borderId="0" xfId="0" applyFont="1" applyFill="1"/>
    <xf numFmtId="165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NumberFormat="1" applyAlignment="1">
      <alignment horizontal="center"/>
    </xf>
    <xf numFmtId="166" fontId="2" fillId="0" borderId="0" xfId="0" applyNumberFormat="1" applyFont="1"/>
    <xf numFmtId="166" fontId="2" fillId="0" borderId="0" xfId="0" applyNumberFormat="1" applyFont="1" applyFill="1"/>
    <xf numFmtId="0" fontId="5" fillId="0" borderId="0" xfId="0" applyFont="1" applyBorder="1" applyAlignment="1">
      <alignment horizontal="right"/>
    </xf>
    <xf numFmtId="0" fontId="5" fillId="0" borderId="0" xfId="0" applyFont="1"/>
    <xf numFmtId="165" fontId="5" fillId="0" borderId="0" xfId="0" applyNumberFormat="1" applyFont="1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49" fontId="0" fillId="0" borderId="0" xfId="0" applyNumberFormat="1" applyFill="1" applyBorder="1" applyAlignment="1"/>
    <xf numFmtId="1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5" fontId="0" fillId="0" borderId="0" xfId="0" applyNumberForma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2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49"/>
  <sheetViews>
    <sheetView tabSelected="1" workbookViewId="0">
      <selection activeCell="P29" sqref="P29"/>
    </sheetView>
  </sheetViews>
  <sheetFormatPr baseColWidth="10" defaultColWidth="10.83203125" defaultRowHeight="13"/>
  <cols>
    <col min="1" max="1" width="15.6640625" bestFit="1" customWidth="1"/>
    <col min="2" max="2" width="5.1640625" style="1" bestFit="1" customWidth="1"/>
    <col min="3" max="4" width="12.33203125" bestFit="1" customWidth="1"/>
    <col min="5" max="5" width="12.5" bestFit="1" customWidth="1"/>
    <col min="6" max="6" width="12.33203125" bestFit="1" customWidth="1"/>
    <col min="7" max="7" width="12.5" style="1" bestFit="1" customWidth="1"/>
    <col min="8" max="9" width="9.1640625" bestFit="1" customWidth="1"/>
    <col min="10" max="10" width="9.6640625" bestFit="1" customWidth="1"/>
    <col min="11" max="11" width="13.1640625" bestFit="1" customWidth="1"/>
    <col min="12" max="12" width="13.33203125" bestFit="1" customWidth="1"/>
    <col min="14" max="14" width="12.6640625" bestFit="1" customWidth="1"/>
  </cols>
  <sheetData>
    <row r="1" spans="1:25" s="1" customFormat="1">
      <c r="C1"/>
      <c r="D1"/>
      <c r="E1"/>
      <c r="F1"/>
      <c r="Y1" s="1" t="s">
        <v>4</v>
      </c>
    </row>
    <row r="2" spans="1:25" s="18" customFormat="1">
      <c r="A2" s="25" t="s">
        <v>33</v>
      </c>
      <c r="C2" s="18" t="s">
        <v>13</v>
      </c>
      <c r="D2" s="18" t="s">
        <v>21</v>
      </c>
      <c r="E2" s="20" t="s">
        <v>28</v>
      </c>
      <c r="F2" s="18" t="s">
        <v>30</v>
      </c>
      <c r="G2" s="18" t="s">
        <v>8</v>
      </c>
      <c r="H2" s="18" t="s">
        <v>8</v>
      </c>
      <c r="I2" s="17" t="s">
        <v>32</v>
      </c>
      <c r="J2" s="18" t="s">
        <v>24</v>
      </c>
      <c r="K2" s="17" t="s">
        <v>12</v>
      </c>
      <c r="P2" s="21"/>
      <c r="Q2" s="21"/>
      <c r="R2" s="21"/>
      <c r="Y2" s="18" t="s">
        <v>9</v>
      </c>
    </row>
    <row r="3" spans="1:25" s="18" customFormat="1">
      <c r="A3" s="30" t="s">
        <v>41</v>
      </c>
      <c r="B3" s="18" t="s">
        <v>34</v>
      </c>
      <c r="C3" s="18" t="s">
        <v>25</v>
      </c>
      <c r="D3" s="26" t="s">
        <v>39</v>
      </c>
      <c r="E3" s="18" t="s">
        <v>40</v>
      </c>
      <c r="F3" s="18" t="s">
        <v>0</v>
      </c>
      <c r="G3" s="27" t="s">
        <v>22</v>
      </c>
      <c r="H3" s="17" t="s">
        <v>23</v>
      </c>
      <c r="I3" s="24" t="s">
        <v>1</v>
      </c>
      <c r="J3" s="29" t="s">
        <v>7</v>
      </c>
      <c r="K3" s="24" t="s">
        <v>2</v>
      </c>
      <c r="P3" s="24"/>
      <c r="Q3" s="24"/>
      <c r="R3" s="24"/>
      <c r="Y3" s="18" t="s">
        <v>10</v>
      </c>
    </row>
    <row r="4" spans="1:25">
      <c r="A4" s="14">
        <v>48.1</v>
      </c>
      <c r="B4" s="1">
        <v>7</v>
      </c>
      <c r="C4">
        <v>48</v>
      </c>
      <c r="D4">
        <v>55</v>
      </c>
      <c r="E4">
        <v>52</v>
      </c>
      <c r="F4">
        <v>40</v>
      </c>
      <c r="G4" s="5">
        <v>54</v>
      </c>
      <c r="H4">
        <v>65</v>
      </c>
      <c r="I4">
        <v>50</v>
      </c>
      <c r="J4" s="12">
        <v>49.583333333333336</v>
      </c>
      <c r="K4">
        <v>46</v>
      </c>
      <c r="W4" s="1"/>
      <c r="X4" s="1"/>
      <c r="Y4" s="1" t="s">
        <v>5</v>
      </c>
    </row>
    <row r="5" spans="1:25">
      <c r="A5" s="14">
        <v>76.5</v>
      </c>
      <c r="B5" s="1">
        <v>1</v>
      </c>
      <c r="C5">
        <v>75</v>
      </c>
      <c r="D5">
        <v>88</v>
      </c>
      <c r="E5">
        <v>81</v>
      </c>
      <c r="F5">
        <v>71</v>
      </c>
      <c r="G5" s="5">
        <v>77.5</v>
      </c>
      <c r="H5">
        <v>88.3</v>
      </c>
      <c r="I5">
        <v>79</v>
      </c>
      <c r="J5" s="12">
        <v>77.638461538461542</v>
      </c>
      <c r="K5">
        <v>78</v>
      </c>
      <c r="W5" s="1"/>
      <c r="Y5">
        <v>45</v>
      </c>
    </row>
    <row r="6" spans="1:25">
      <c r="A6" s="14">
        <v>24.6</v>
      </c>
      <c r="B6" s="1">
        <v>3</v>
      </c>
      <c r="C6">
        <v>26</v>
      </c>
      <c r="D6">
        <v>32</v>
      </c>
      <c r="E6">
        <v>27</v>
      </c>
      <c r="F6">
        <v>27.5</v>
      </c>
      <c r="G6" s="5">
        <v>27.7</v>
      </c>
      <c r="H6">
        <v>31.5</v>
      </c>
      <c r="I6">
        <v>29.5</v>
      </c>
      <c r="J6" s="12">
        <v>26.392307692307693</v>
      </c>
      <c r="K6">
        <v>26</v>
      </c>
      <c r="W6" s="1"/>
      <c r="Y6">
        <v>75</v>
      </c>
    </row>
    <row r="7" spans="1:25">
      <c r="A7" s="14">
        <v>41.1</v>
      </c>
      <c r="B7" s="1">
        <v>4</v>
      </c>
      <c r="C7">
        <v>40.5</v>
      </c>
      <c r="D7">
        <v>50.2</v>
      </c>
      <c r="E7">
        <v>45.5</v>
      </c>
      <c r="F7">
        <v>43</v>
      </c>
      <c r="G7" s="5">
        <v>43.1</v>
      </c>
      <c r="H7">
        <v>49.2</v>
      </c>
      <c r="I7">
        <v>45</v>
      </c>
      <c r="J7" s="12">
        <v>42</v>
      </c>
      <c r="K7">
        <v>44</v>
      </c>
      <c r="W7" s="1"/>
      <c r="Y7">
        <v>29</v>
      </c>
    </row>
    <row r="8" spans="1:25">
      <c r="A8" s="14">
        <v>30.8</v>
      </c>
      <c r="B8" s="1">
        <v>5</v>
      </c>
      <c r="C8">
        <v>30</v>
      </c>
      <c r="D8">
        <v>36.5</v>
      </c>
      <c r="E8">
        <v>31.5</v>
      </c>
      <c r="F8">
        <v>31.5</v>
      </c>
      <c r="G8" s="5">
        <v>31.8</v>
      </c>
      <c r="H8">
        <v>35.200000000000003</v>
      </c>
      <c r="I8">
        <v>32.9</v>
      </c>
      <c r="J8" s="12">
        <v>31.007692307692309</v>
      </c>
      <c r="K8">
        <v>30.5</v>
      </c>
      <c r="W8" s="1"/>
      <c r="Y8">
        <v>46.5</v>
      </c>
    </row>
    <row r="9" spans="1:25">
      <c r="A9" s="14">
        <v>36.700000000000003</v>
      </c>
      <c r="B9" s="1">
        <v>6</v>
      </c>
      <c r="C9">
        <v>36.5</v>
      </c>
      <c r="D9">
        <v>46</v>
      </c>
      <c r="E9">
        <v>36.5</v>
      </c>
      <c r="F9">
        <v>39</v>
      </c>
      <c r="G9" s="5">
        <v>38.799999999999997</v>
      </c>
      <c r="H9">
        <v>43.5</v>
      </c>
      <c r="I9">
        <v>41.7</v>
      </c>
      <c r="J9" s="12">
        <v>37.07692307692308</v>
      </c>
      <c r="K9">
        <v>38</v>
      </c>
      <c r="W9" s="1"/>
      <c r="Y9">
        <v>35</v>
      </c>
    </row>
    <row r="10" spans="1:25">
      <c r="A10" s="14">
        <v>10.3</v>
      </c>
      <c r="B10" s="1">
        <v>14</v>
      </c>
      <c r="C10">
        <v>35.5</v>
      </c>
      <c r="D10">
        <v>42</v>
      </c>
      <c r="E10">
        <v>36.5</v>
      </c>
      <c r="F10">
        <v>35</v>
      </c>
      <c r="G10" s="6">
        <v>35.5</v>
      </c>
      <c r="H10">
        <v>40.299999999999997</v>
      </c>
      <c r="I10">
        <v>38</v>
      </c>
      <c r="J10" s="13">
        <v>36.230769230769234</v>
      </c>
      <c r="K10">
        <v>37.5</v>
      </c>
      <c r="W10" s="1"/>
      <c r="Y10">
        <v>40.5</v>
      </c>
    </row>
    <row r="11" spans="1:25">
      <c r="A11" s="14">
        <v>58.5</v>
      </c>
      <c r="B11" s="1">
        <v>10</v>
      </c>
      <c r="C11">
        <v>57</v>
      </c>
      <c r="D11">
        <v>67</v>
      </c>
      <c r="E11">
        <v>60</v>
      </c>
      <c r="F11">
        <v>52</v>
      </c>
      <c r="G11" s="6">
        <v>60</v>
      </c>
      <c r="H11">
        <v>66</v>
      </c>
      <c r="I11">
        <v>60</v>
      </c>
      <c r="J11" s="13">
        <v>59.791666666666664</v>
      </c>
      <c r="K11">
        <v>59</v>
      </c>
      <c r="W11" s="1"/>
      <c r="Y11">
        <v>39</v>
      </c>
    </row>
    <row r="12" spans="1:25">
      <c r="A12" s="14">
        <v>10.3</v>
      </c>
      <c r="B12" s="1">
        <v>12</v>
      </c>
      <c r="C12">
        <v>10.5</v>
      </c>
      <c r="D12">
        <v>13</v>
      </c>
      <c r="E12">
        <v>12</v>
      </c>
      <c r="F12">
        <v>10.5</v>
      </c>
      <c r="G12" s="5">
        <v>12</v>
      </c>
      <c r="H12">
        <v>14</v>
      </c>
      <c r="I12">
        <v>10.5</v>
      </c>
      <c r="J12" s="12">
        <v>11</v>
      </c>
      <c r="K12">
        <v>11</v>
      </c>
      <c r="W12" s="1"/>
      <c r="Y12">
        <v>55</v>
      </c>
    </row>
    <row r="13" spans="1:25">
      <c r="A13" s="15" t="s">
        <v>6</v>
      </c>
      <c r="C13" s="2" t="str">
        <f>C3</f>
        <v>KNMER 1237</v>
      </c>
      <c r="D13" s="3" t="str">
        <f t="shared" ref="D13:G13" si="0">D3</f>
        <v>KNMER 1276 F</v>
      </c>
      <c r="E13" s="2" t="str">
        <f t="shared" si="0"/>
        <v>KNMER 2069 D</v>
      </c>
      <c r="F13" s="2" t="str">
        <f t="shared" si="0"/>
        <v>KNMER 2678 B</v>
      </c>
      <c r="G13" s="2" t="str">
        <f t="shared" si="0"/>
        <v>Sidi Bou Knabel</v>
      </c>
      <c r="H13" s="11" t="str">
        <f t="shared" ref="H13" si="1">H3</f>
        <v>Taforalt 5</v>
      </c>
      <c r="I13" s="9" t="str">
        <f t="shared" ref="I13" si="2">I3</f>
        <v>E. burchelli</v>
      </c>
      <c r="J13" s="28" t="str">
        <f>J3</f>
        <v>E. africanus</v>
      </c>
      <c r="K13" s="10" t="str">
        <f t="shared" ref="K13" si="3">K3</f>
        <v>E. a. somaliensis</v>
      </c>
      <c r="P13" s="8"/>
      <c r="Q13" s="8"/>
      <c r="R13" s="8"/>
      <c r="W13" s="1"/>
      <c r="Y13">
        <v>12</v>
      </c>
    </row>
    <row r="14" spans="1:25">
      <c r="A14" s="16">
        <f t="shared" ref="A14:A22" si="4">LOG10(A4)</f>
        <v>1.6821450763738317</v>
      </c>
      <c r="B14" s="1">
        <v>7</v>
      </c>
      <c r="C14" s="4">
        <f t="shared" ref="C14:C22" si="5">LOG10(C4)-$A14</f>
        <v>-9.0383899824453273E-4</v>
      </c>
      <c r="D14" s="4">
        <f t="shared" ref="D14:K22" si="6">LOG10(D4)-$A14</f>
        <v>5.8217613120412182E-2</v>
      </c>
      <c r="E14" s="4">
        <f t="shared" si="6"/>
        <v>3.3858267260967523E-2</v>
      </c>
      <c r="F14" s="4">
        <f t="shared" si="6"/>
        <v>-8.008508504586942E-2</v>
      </c>
      <c r="G14" s="4">
        <f t="shared" si="6"/>
        <v>5.0248683449136911E-2</v>
      </c>
      <c r="H14" s="7">
        <f t="shared" si="6"/>
        <v>0.13076828026902376</v>
      </c>
      <c r="I14" s="7">
        <f t="shared" si="6"/>
        <v>1.6824927962187042E-2</v>
      </c>
      <c r="J14" s="7">
        <f t="shared" si="6"/>
        <v>1.3190643307092964E-2</v>
      </c>
      <c r="K14" s="7">
        <f t="shared" si="6"/>
        <v>-1.938724469225761E-2</v>
      </c>
      <c r="P14" s="7"/>
      <c r="Q14" s="7"/>
      <c r="R14" s="7"/>
      <c r="W14" s="1"/>
      <c r="X14" s="2"/>
      <c r="Y14" s="2" t="s">
        <v>5</v>
      </c>
    </row>
    <row r="15" spans="1:25">
      <c r="A15" s="16">
        <f t="shared" si="4"/>
        <v>1.8836614351536176</v>
      </c>
      <c r="B15" s="1">
        <v>1</v>
      </c>
      <c r="C15" s="4">
        <f t="shared" si="5"/>
        <v>-8.6001717619175189E-3</v>
      </c>
      <c r="D15" s="4">
        <f t="shared" si="6"/>
        <v>6.0821236996551065E-2</v>
      </c>
      <c r="E15" s="4">
        <f t="shared" si="6"/>
        <v>2.4823583725032128E-2</v>
      </c>
      <c r="F15" s="4">
        <f t="shared" si="6"/>
        <v>-3.2403086434542372E-2</v>
      </c>
      <c r="G15" s="4">
        <f t="shared" si="6"/>
        <v>5.6402673526927405E-3</v>
      </c>
      <c r="H15" s="7">
        <f t="shared" si="6"/>
        <v>6.2299268423950949E-2</v>
      </c>
      <c r="I15" s="7">
        <f t="shared" si="6"/>
        <v>1.3965656136823767E-2</v>
      </c>
      <c r="J15" s="7">
        <f t="shared" si="6"/>
        <v>6.4154857927871678E-3</v>
      </c>
      <c r="K15" s="7">
        <f t="shared" si="6"/>
        <v>8.4331675368627401E-3</v>
      </c>
      <c r="P15" s="7"/>
      <c r="Q15" s="7"/>
      <c r="R15" s="7"/>
      <c r="W15" s="1"/>
      <c r="X15" s="7"/>
      <c r="Y15" s="7">
        <v>-2.8787486224656211E-2</v>
      </c>
    </row>
    <row r="16" spans="1:25">
      <c r="A16" s="16">
        <f t="shared" si="4"/>
        <v>1.3909351071033791</v>
      </c>
      <c r="B16" s="1">
        <v>3</v>
      </c>
      <c r="C16" s="4">
        <f t="shared" si="5"/>
        <v>2.4038240867438887E-2</v>
      </c>
      <c r="D16" s="4">
        <f t="shared" si="6"/>
        <v>0.11421487121652696</v>
      </c>
      <c r="E16" s="4">
        <f t="shared" si="6"/>
        <v>4.0428657055608275E-2</v>
      </c>
      <c r="F16" s="4">
        <f t="shared" si="6"/>
        <v>4.8397586726883546E-2</v>
      </c>
      <c r="G16" s="4">
        <f t="shared" si="6"/>
        <v>5.1544661961069549E-2</v>
      </c>
      <c r="H16" s="7">
        <f t="shared" si="6"/>
        <v>0.10737544668622134</v>
      </c>
      <c r="I16" s="7">
        <f t="shared" si="6"/>
        <v>7.888690887478389E-2</v>
      </c>
      <c r="J16" s="7">
        <f t="shared" si="6"/>
        <v>3.054225864595761E-2</v>
      </c>
      <c r="K16" s="7">
        <f t="shared" si="6"/>
        <v>2.4038240867438887E-2</v>
      </c>
      <c r="P16" s="7"/>
      <c r="Q16" s="7"/>
      <c r="R16" s="7"/>
      <c r="W16" s="1"/>
      <c r="X16" s="7"/>
      <c r="Y16" s="7">
        <v>-8.9387366082998021E-3</v>
      </c>
    </row>
    <row r="17" spans="1:25">
      <c r="A17" s="16">
        <f t="shared" si="4"/>
        <v>1.6138418218760693</v>
      </c>
      <c r="B17" s="1">
        <v>4</v>
      </c>
      <c r="C17" s="4">
        <f t="shared" si="5"/>
        <v>-6.3867986614007943E-3</v>
      </c>
      <c r="D17" s="4">
        <f t="shared" si="6"/>
        <v>8.6861895268950162E-2</v>
      </c>
      <c r="E17" s="4">
        <f t="shared" si="6"/>
        <v>4.4169574781043108E-2</v>
      </c>
      <c r="F17" s="4">
        <f t="shared" si="6"/>
        <v>1.9626633703517138E-2</v>
      </c>
      <c r="G17" s="4">
        <f t="shared" si="6"/>
        <v>2.0635448284662239E-2</v>
      </c>
      <c r="H17" s="7">
        <f t="shared" si="6"/>
        <v>7.8123280891291058E-2</v>
      </c>
      <c r="I17" s="7">
        <f t="shared" si="6"/>
        <v>3.9370691899274446E-2</v>
      </c>
      <c r="J17" s="7">
        <f t="shared" si="6"/>
        <v>9.4074685218312748E-3</v>
      </c>
      <c r="K17" s="7">
        <f t="shared" si="6"/>
        <v>2.9610854610118142E-2</v>
      </c>
      <c r="P17" s="7"/>
      <c r="Q17" s="7"/>
      <c r="R17" s="7"/>
      <c r="W17" s="1"/>
      <c r="X17" s="7"/>
      <c r="Y17" s="7">
        <v>7.2397997898956179E-2</v>
      </c>
    </row>
    <row r="18" spans="1:25">
      <c r="A18" s="16">
        <f t="shared" si="4"/>
        <v>1.4885507165004443</v>
      </c>
      <c r="B18" s="1">
        <v>5</v>
      </c>
      <c r="C18" s="4">
        <f t="shared" si="5"/>
        <v>-1.1429461780781969E-2</v>
      </c>
      <c r="D18" s="4">
        <f t="shared" si="6"/>
        <v>7.3742147956030291E-2</v>
      </c>
      <c r="E18" s="4">
        <f t="shared" si="6"/>
        <v>9.7598372891560814E-3</v>
      </c>
      <c r="F18" s="4">
        <f t="shared" si="6"/>
        <v>9.7598372891560814E-3</v>
      </c>
      <c r="G18" s="4">
        <f t="shared" si="6"/>
        <v>1.3876403483988442E-2</v>
      </c>
      <c r="H18" s="7">
        <f t="shared" si="6"/>
        <v>5.7991946977686615E-2</v>
      </c>
      <c r="I18" s="7">
        <f t="shared" si="6"/>
        <v>2.8645181449529877E-2</v>
      </c>
      <c r="J18" s="7">
        <f t="shared" si="6"/>
        <v>2.918729345769977E-3</v>
      </c>
      <c r="K18" s="7">
        <f t="shared" si="6"/>
        <v>-4.2508771536584611E-3</v>
      </c>
      <c r="P18" s="7"/>
      <c r="Q18" s="7"/>
      <c r="R18" s="7"/>
      <c r="W18" s="1"/>
      <c r="X18" s="7"/>
      <c r="Y18" s="7">
        <v>5.3452952889953886E-2</v>
      </c>
    </row>
    <row r="19" spans="1:25">
      <c r="A19" s="16">
        <f t="shared" si="4"/>
        <v>1.5646660642520893</v>
      </c>
      <c r="B19" s="1">
        <v>6</v>
      </c>
      <c r="C19" s="4">
        <f t="shared" si="5"/>
        <v>-2.3731997956146778E-3</v>
      </c>
      <c r="D19" s="4">
        <f t="shared" si="6"/>
        <v>9.8091767429484777E-2</v>
      </c>
      <c r="E19" s="4">
        <f t="shared" si="6"/>
        <v>-2.3731997956146778E-3</v>
      </c>
      <c r="F19" s="4">
        <f t="shared" si="6"/>
        <v>2.6398542774409783E-2</v>
      </c>
      <c r="G19" s="4">
        <f t="shared" si="6"/>
        <v>2.416566134211795E-2</v>
      </c>
      <c r="H19" s="7">
        <f t="shared" si="6"/>
        <v>7.3823192702548113E-2</v>
      </c>
      <c r="I19" s="7">
        <f t="shared" si="6"/>
        <v>5.546999072166825E-2</v>
      </c>
      <c r="J19" s="7">
        <f t="shared" si="6"/>
        <v>4.4376216799235646E-3</v>
      </c>
      <c r="K19" s="7">
        <f t="shared" si="6"/>
        <v>1.5117532364720798E-2</v>
      </c>
      <c r="P19" s="7"/>
      <c r="Q19" s="7"/>
      <c r="R19" s="7"/>
      <c r="W19" s="1"/>
      <c r="X19" s="7"/>
      <c r="Y19" s="7">
        <v>5.5068044350275569E-2</v>
      </c>
    </row>
    <row r="20" spans="1:25">
      <c r="A20" s="16">
        <f t="shared" si="4"/>
        <v>1.0128372247051722</v>
      </c>
      <c r="B20" s="1">
        <v>14</v>
      </c>
      <c r="C20" s="4">
        <f t="shared" si="5"/>
        <v>0.53739112834992175</v>
      </c>
      <c r="D20" s="4">
        <f t="shared" si="6"/>
        <v>0.61041206569272832</v>
      </c>
      <c r="E20" s="4">
        <f t="shared" si="6"/>
        <v>0.5494556397513024</v>
      </c>
      <c r="F20" s="4">
        <f t="shared" si="6"/>
        <v>0.53123081964510344</v>
      </c>
      <c r="G20" s="4">
        <f t="shared" si="6"/>
        <v>0.53739112834992175</v>
      </c>
      <c r="H20" s="7">
        <f t="shared" si="6"/>
        <v>0.59246782143593713</v>
      </c>
      <c r="I20" s="7">
        <f t="shared" si="6"/>
        <v>0.56694637191163788</v>
      </c>
      <c r="J20" s="7">
        <f t="shared" si="6"/>
        <v>0.54624033011688722</v>
      </c>
      <c r="K20" s="7">
        <f t="shared" si="6"/>
        <v>0.56119404302254661</v>
      </c>
      <c r="P20" s="7"/>
      <c r="Q20" s="7"/>
      <c r="R20" s="7"/>
      <c r="W20" s="1"/>
      <c r="X20" s="7"/>
      <c r="Y20" s="7">
        <v>4.3455023214668431E-2</v>
      </c>
    </row>
    <row r="21" spans="1:25">
      <c r="A21" s="16">
        <f t="shared" si="4"/>
        <v>1.7671558660821804</v>
      </c>
      <c r="B21" s="1">
        <v>10</v>
      </c>
      <c r="C21" s="4">
        <f t="shared" si="5"/>
        <v>-1.1281010409688985E-2</v>
      </c>
      <c r="D21" s="4">
        <f t="shared" si="6"/>
        <v>5.8918936618646001E-2</v>
      </c>
      <c r="E21" s="4">
        <f t="shared" si="6"/>
        <v>1.0995384301463185E-2</v>
      </c>
      <c r="F21" s="4">
        <f t="shared" si="6"/>
        <v>-5.1152522447381221E-2</v>
      </c>
      <c r="G21" s="4">
        <f t="shared" si="6"/>
        <v>1.0995384301463185E-2</v>
      </c>
      <c r="H21" s="7">
        <f t="shared" si="6"/>
        <v>5.2388069459688325E-2</v>
      </c>
      <c r="I21" s="7">
        <f t="shared" si="6"/>
        <v>1.0995384301463185E-2</v>
      </c>
      <c r="J21" s="7">
        <f t="shared" si="6"/>
        <v>9.4847932762245346E-3</v>
      </c>
      <c r="K21" s="7">
        <f t="shared" si="6"/>
        <v>3.6961455599637816E-3</v>
      </c>
      <c r="P21" s="7"/>
      <c r="Q21" s="7"/>
      <c r="R21" s="7"/>
      <c r="W21" s="1"/>
      <c r="X21" s="7"/>
      <c r="Y21" s="7">
        <v>4.0064607026499166E-2</v>
      </c>
    </row>
    <row r="22" spans="1:25">
      <c r="A22" s="16">
        <f t="shared" si="4"/>
        <v>1.0128372247051722</v>
      </c>
      <c r="B22" s="1">
        <v>12</v>
      </c>
      <c r="C22" s="4">
        <f t="shared" si="5"/>
        <v>8.3520743647658158E-3</v>
      </c>
      <c r="D22" s="4">
        <f t="shared" si="6"/>
        <v>0.10110612760166449</v>
      </c>
      <c r="E22" s="4">
        <f t="shared" si="6"/>
        <v>6.6344021342452653E-2</v>
      </c>
      <c r="F22" s="4">
        <f t="shared" si="6"/>
        <v>8.3520743647658158E-3</v>
      </c>
      <c r="G22" s="4">
        <f t="shared" si="6"/>
        <v>6.6344021342452653E-2</v>
      </c>
      <c r="H22" s="7">
        <f t="shared" si="6"/>
        <v>0.13329081097306572</v>
      </c>
      <c r="I22" s="7">
        <f t="shared" si="6"/>
        <v>8.3520743647658158E-3</v>
      </c>
      <c r="J22" s="7">
        <f t="shared" si="6"/>
        <v>2.8555460453052905E-2</v>
      </c>
      <c r="K22" s="7">
        <f t="shared" si="6"/>
        <v>2.8555460453052905E-2</v>
      </c>
      <c r="P22" s="7"/>
      <c r="Q22" s="7"/>
      <c r="R22" s="7"/>
      <c r="W22" s="1"/>
      <c r="X22" s="7"/>
      <c r="Y22" s="7">
        <v>-2.6637310505756018E-2</v>
      </c>
    </row>
    <row r="23" spans="1:25">
      <c r="A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V23" s="1"/>
      <c r="W23" s="7"/>
      <c r="X23" s="7"/>
    </row>
    <row r="24" spans="1:25" s="17" customFormat="1">
      <c r="B24" s="18"/>
      <c r="C24" s="19" t="s">
        <v>26</v>
      </c>
      <c r="D24" s="20" t="s">
        <v>29</v>
      </c>
      <c r="E24" s="18" t="s">
        <v>30</v>
      </c>
      <c r="F24" s="21" t="s">
        <v>14</v>
      </c>
      <c r="G24" s="18" t="s">
        <v>15</v>
      </c>
      <c r="H24" s="17" t="s">
        <v>31</v>
      </c>
      <c r="I24" s="21" t="s">
        <v>17</v>
      </c>
      <c r="J24" s="21" t="s">
        <v>18</v>
      </c>
      <c r="K24" s="21" t="s">
        <v>19</v>
      </c>
      <c r="L24" s="22" t="s">
        <v>27</v>
      </c>
      <c r="Q24" s="18"/>
      <c r="R24" s="23"/>
      <c r="S24" s="23"/>
    </row>
    <row r="25" spans="1:25" s="17" customFormat="1">
      <c r="B25" s="18" t="s">
        <v>11</v>
      </c>
      <c r="C25" s="18" t="s">
        <v>36</v>
      </c>
      <c r="D25" s="18" t="s">
        <v>37</v>
      </c>
      <c r="E25" s="18" t="s">
        <v>38</v>
      </c>
      <c r="F25" s="21" t="s">
        <v>35</v>
      </c>
      <c r="G25" s="18" t="s">
        <v>16</v>
      </c>
      <c r="H25" s="24" t="s">
        <v>1</v>
      </c>
      <c r="I25" s="24" t="s">
        <v>20</v>
      </c>
      <c r="J25" s="24" t="s">
        <v>20</v>
      </c>
      <c r="K25" s="24" t="s">
        <v>20</v>
      </c>
      <c r="L25" s="29" t="s">
        <v>3</v>
      </c>
    </row>
    <row r="26" spans="1:25">
      <c r="B26" s="1">
        <v>7</v>
      </c>
      <c r="C26">
        <v>47</v>
      </c>
      <c r="D26">
        <v>45</v>
      </c>
      <c r="E26">
        <v>45</v>
      </c>
      <c r="F26">
        <v>50</v>
      </c>
      <c r="G26">
        <v>52</v>
      </c>
      <c r="H26">
        <v>48</v>
      </c>
      <c r="I26">
        <v>50</v>
      </c>
      <c r="J26">
        <v>49</v>
      </c>
      <c r="K26">
        <v>55</v>
      </c>
      <c r="L26">
        <v>45</v>
      </c>
    </row>
    <row r="27" spans="1:25">
      <c r="B27" s="1">
        <v>1</v>
      </c>
      <c r="C27">
        <v>78</v>
      </c>
      <c r="D27">
        <v>79</v>
      </c>
      <c r="E27">
        <v>75</v>
      </c>
      <c r="F27">
        <v>83.5</v>
      </c>
      <c r="G27">
        <v>86</v>
      </c>
      <c r="H27">
        <v>75.5</v>
      </c>
      <c r="I27">
        <v>83</v>
      </c>
      <c r="J27">
        <v>80</v>
      </c>
      <c r="K27">
        <v>85.5</v>
      </c>
      <c r="L27">
        <v>77.5</v>
      </c>
    </row>
    <row r="28" spans="1:25">
      <c r="B28" s="1">
        <v>3</v>
      </c>
      <c r="C28">
        <v>29</v>
      </c>
      <c r="D28">
        <v>27.1</v>
      </c>
      <c r="E28">
        <v>29</v>
      </c>
      <c r="F28">
        <v>30</v>
      </c>
      <c r="G28">
        <v>32.5</v>
      </c>
      <c r="H28">
        <v>31</v>
      </c>
      <c r="I28">
        <v>31</v>
      </c>
      <c r="J28">
        <v>29</v>
      </c>
      <c r="K28">
        <v>31</v>
      </c>
      <c r="L28">
        <v>27</v>
      </c>
      <c r="N28" s="1"/>
      <c r="O28" s="1"/>
      <c r="P28" s="1"/>
    </row>
    <row r="29" spans="1:25">
      <c r="B29" s="1">
        <v>4</v>
      </c>
      <c r="C29">
        <v>46</v>
      </c>
      <c r="D29">
        <v>46</v>
      </c>
      <c r="E29">
        <v>46.5</v>
      </c>
      <c r="F29">
        <v>47.5</v>
      </c>
      <c r="G29">
        <v>49.5</v>
      </c>
      <c r="H29">
        <v>48.5</v>
      </c>
      <c r="I29">
        <v>54</v>
      </c>
      <c r="J29">
        <v>49</v>
      </c>
      <c r="K29">
        <v>53.5</v>
      </c>
      <c r="L29">
        <v>43</v>
      </c>
    </row>
    <row r="30" spans="1:25">
      <c r="B30" s="1">
        <v>5</v>
      </c>
      <c r="C30">
        <v>36</v>
      </c>
      <c r="D30">
        <v>32</v>
      </c>
      <c r="E30">
        <v>35</v>
      </c>
      <c r="F30">
        <v>36</v>
      </c>
      <c r="G30">
        <v>38</v>
      </c>
      <c r="H30">
        <v>36</v>
      </c>
      <c r="I30">
        <v>37</v>
      </c>
      <c r="J30">
        <v>35</v>
      </c>
      <c r="K30">
        <v>37.5</v>
      </c>
      <c r="L30">
        <v>32.5</v>
      </c>
    </row>
    <row r="31" spans="1:25">
      <c r="B31" s="1">
        <v>6</v>
      </c>
      <c r="C31">
        <v>40</v>
      </c>
      <c r="D31">
        <v>40</v>
      </c>
      <c r="E31">
        <v>40.5</v>
      </c>
      <c r="F31">
        <v>41</v>
      </c>
      <c r="G31">
        <v>43</v>
      </c>
      <c r="H31">
        <v>41.5</v>
      </c>
      <c r="I31">
        <v>44.5</v>
      </c>
      <c r="J31">
        <v>41.5</v>
      </c>
      <c r="K31">
        <v>44</v>
      </c>
      <c r="L31">
        <v>37</v>
      </c>
    </row>
    <row r="32" spans="1:25">
      <c r="B32" s="1">
        <v>14</v>
      </c>
      <c r="C32">
        <v>37</v>
      </c>
      <c r="D32">
        <v>37</v>
      </c>
      <c r="E32">
        <v>39</v>
      </c>
      <c r="F32">
        <v>37</v>
      </c>
      <c r="G32">
        <v>39.5</v>
      </c>
      <c r="H32">
        <v>39.200000000000003</v>
      </c>
      <c r="I32">
        <v>38.5</v>
      </c>
      <c r="J32">
        <v>37.5</v>
      </c>
      <c r="K32">
        <v>39.5</v>
      </c>
      <c r="L32">
        <v>34</v>
      </c>
    </row>
    <row r="33" spans="1:12">
      <c r="B33" s="1">
        <v>10</v>
      </c>
      <c r="C33">
        <v>56</v>
      </c>
      <c r="D33">
        <v>60</v>
      </c>
      <c r="E33">
        <v>55</v>
      </c>
      <c r="F33">
        <v>57</v>
      </c>
      <c r="G33">
        <v>60</v>
      </c>
      <c r="H33">
        <v>58</v>
      </c>
      <c r="I33">
        <v>63</v>
      </c>
      <c r="J33">
        <v>60</v>
      </c>
      <c r="K33">
        <v>63</v>
      </c>
      <c r="L33">
        <v>58</v>
      </c>
    </row>
    <row r="34" spans="1:12">
      <c r="B34" s="1">
        <v>12</v>
      </c>
      <c r="C34">
        <v>17</v>
      </c>
      <c r="D34">
        <v>12</v>
      </c>
      <c r="E34">
        <v>12</v>
      </c>
      <c r="F34">
        <v>19</v>
      </c>
      <c r="G34">
        <v>17</v>
      </c>
      <c r="H34">
        <v>12</v>
      </c>
      <c r="I34">
        <v>13</v>
      </c>
      <c r="J34">
        <v>13</v>
      </c>
      <c r="K34">
        <v>14.7</v>
      </c>
      <c r="L34">
        <v>12</v>
      </c>
    </row>
    <row r="35" spans="1:12">
      <c r="A35" t="s">
        <v>6</v>
      </c>
      <c r="C35" s="2" t="str">
        <f t="shared" ref="C35:H35" si="7">C25</f>
        <v>KNMER 1275 E</v>
      </c>
      <c r="D35" s="2" t="str">
        <f t="shared" si="7"/>
        <v>KNMER 2069 E</v>
      </c>
      <c r="E35" s="2" t="str">
        <f t="shared" si="7"/>
        <v>KNMER 2678 A</v>
      </c>
      <c r="F35" s="2" t="str">
        <f>F24</f>
        <v>VM 293</v>
      </c>
      <c r="G35" s="2" t="str">
        <f>G25</f>
        <v>Cueva Victoria</v>
      </c>
      <c r="H35" s="2" t="str">
        <f t="shared" si="7"/>
        <v>E. burchelli</v>
      </c>
      <c r="I35" s="10" t="str">
        <f t="shared" ref="I35:K35" si="8">I25</f>
        <v>E. grevyi</v>
      </c>
      <c r="J35" s="10" t="str">
        <f t="shared" si="8"/>
        <v>E. grevyi</v>
      </c>
      <c r="K35" s="10" t="str">
        <f t="shared" si="8"/>
        <v>E. grevyi</v>
      </c>
      <c r="L35" s="9" t="str">
        <f t="shared" ref="L35" si="9">L25</f>
        <v>E. a. africanus</v>
      </c>
    </row>
    <row r="36" spans="1:12">
      <c r="A36" s="7">
        <v>1.6819999999999999</v>
      </c>
      <c r="B36" s="1">
        <v>7</v>
      </c>
      <c r="C36" s="4">
        <f t="shared" ref="C36:E44" si="10">LOG10(C26)-$A14</f>
        <v>-1.004721843811418E-2</v>
      </c>
      <c r="D36" s="4">
        <f t="shared" si="10"/>
        <v>-2.8932562598487976E-2</v>
      </c>
      <c r="E36" s="4">
        <f t="shared" si="10"/>
        <v>-2.8932562598487976E-2</v>
      </c>
      <c r="F36" s="7">
        <f t="shared" ref="F36:F44" si="11">LOG10(F26)-$A36</f>
        <v>1.6970004336018807E-2</v>
      </c>
      <c r="G36" s="7">
        <f t="shared" ref="G36:G44" si="12">LOG10(G26)-$A14</f>
        <v>3.3858267260967523E-2</v>
      </c>
      <c r="H36" s="7">
        <f t="shared" ref="H36:H44" si="13">LOG10(H26)-$A36</f>
        <v>-7.5876262441276765E-4</v>
      </c>
      <c r="I36" s="7">
        <f t="shared" ref="I36:K44" si="14">LOG10(I26)-$A36</f>
        <v>1.6970004336018807E-2</v>
      </c>
      <c r="J36" s="7">
        <f t="shared" si="14"/>
        <v>8.1960800285136859E-3</v>
      </c>
      <c r="K36" s="7">
        <f t="shared" si="14"/>
        <v>5.8362689494243947E-2</v>
      </c>
      <c r="L36" s="7">
        <f t="shared" ref="L36:L44" si="15">LOG10(L26)-$A14</f>
        <v>-2.8932562598487976E-2</v>
      </c>
    </row>
    <row r="37" spans="1:12">
      <c r="A37" s="7">
        <v>1.8839999999999999</v>
      </c>
      <c r="B37" s="1">
        <v>1</v>
      </c>
      <c r="C37" s="4">
        <f t="shared" si="10"/>
        <v>8.4331675368627401E-3</v>
      </c>
      <c r="D37" s="4">
        <f t="shared" si="10"/>
        <v>1.3965656136823767E-2</v>
      </c>
      <c r="E37" s="4">
        <f t="shared" si="10"/>
        <v>-8.6001717619175189E-3</v>
      </c>
      <c r="F37" s="7">
        <f t="shared" si="11"/>
        <v>3.7686475483602155E-2</v>
      </c>
      <c r="G37" s="7">
        <f t="shared" si="12"/>
        <v>5.083701608995006E-2</v>
      </c>
      <c r="H37" s="7">
        <f t="shared" si="13"/>
        <v>-6.0530483708116645E-3</v>
      </c>
      <c r="I37" s="7">
        <f t="shared" si="14"/>
        <v>3.5078092376074066E-2</v>
      </c>
      <c r="J37" s="7">
        <f t="shared" si="14"/>
        <v>1.9089986991943642E-2</v>
      </c>
      <c r="K37" s="7">
        <f t="shared" si="14"/>
        <v>4.7966114728172693E-2</v>
      </c>
      <c r="L37" s="7">
        <f t="shared" si="15"/>
        <v>5.6402673526927405E-3</v>
      </c>
    </row>
    <row r="38" spans="1:12">
      <c r="A38" s="7">
        <v>1.39</v>
      </c>
      <c r="B38" s="1">
        <v>3</v>
      </c>
      <c r="C38" s="4">
        <f t="shared" si="10"/>
        <v>7.1462890795576994E-2</v>
      </c>
      <c r="D38" s="4">
        <f t="shared" si="10"/>
        <v>4.2034183771026745E-2</v>
      </c>
      <c r="E38" s="4">
        <f t="shared" si="10"/>
        <v>7.1462890795576994E-2</v>
      </c>
      <c r="F38" s="7">
        <f t="shared" si="11"/>
        <v>8.7121254719662478E-2</v>
      </c>
      <c r="G38" s="7">
        <f t="shared" si="12"/>
        <v>0.12094825387549535</v>
      </c>
      <c r="H38" s="7">
        <f t="shared" si="13"/>
        <v>0.10136169383427274</v>
      </c>
      <c r="I38" s="7">
        <f t="shared" si="14"/>
        <v>0.10136169383427274</v>
      </c>
      <c r="J38" s="7">
        <f t="shared" si="14"/>
        <v>7.2397997898956179E-2</v>
      </c>
      <c r="K38" s="7">
        <f t="shared" si="14"/>
        <v>0.10136169383427274</v>
      </c>
      <c r="L38" s="7">
        <f t="shared" si="15"/>
        <v>4.0428657055608275E-2</v>
      </c>
    </row>
    <row r="39" spans="1:12">
      <c r="A39" s="7">
        <v>1.6140000000000001</v>
      </c>
      <c r="B39" s="1">
        <v>4</v>
      </c>
      <c r="C39" s="4">
        <f t="shared" si="10"/>
        <v>4.8916009805504812E-2</v>
      </c>
      <c r="D39" s="4">
        <f t="shared" si="10"/>
        <v>4.8916009805504812E-2</v>
      </c>
      <c r="E39" s="4">
        <f t="shared" si="10"/>
        <v>5.3611131013884705E-2</v>
      </c>
      <c r="F39" s="7">
        <f t="shared" si="11"/>
        <v>6.2693609624866475E-2</v>
      </c>
      <c r="G39" s="7">
        <f t="shared" si="12"/>
        <v>8.0763377057499364E-2</v>
      </c>
      <c r="H39" s="7">
        <f t="shared" si="13"/>
        <v>7.1741738602263627E-2</v>
      </c>
      <c r="I39" s="7">
        <f t="shared" si="14"/>
        <v>0.11839375982296851</v>
      </c>
      <c r="J39" s="7">
        <f t="shared" si="14"/>
        <v>7.6196080028513524E-2</v>
      </c>
      <c r="K39" s="7">
        <f t="shared" si="14"/>
        <v>0.11435378202122837</v>
      </c>
      <c r="L39" s="7">
        <f t="shared" si="15"/>
        <v>1.9626633703517138E-2</v>
      </c>
    </row>
    <row r="40" spans="1:12">
      <c r="A40" s="7">
        <v>1.4890000000000001</v>
      </c>
      <c r="B40" s="1">
        <v>5</v>
      </c>
      <c r="C40" s="4">
        <f t="shared" si="10"/>
        <v>6.7751784266842918E-2</v>
      </c>
      <c r="D40" s="4">
        <f t="shared" si="10"/>
        <v>1.6599261819461697E-2</v>
      </c>
      <c r="E40" s="4">
        <f t="shared" si="10"/>
        <v>5.5517327849831322E-2</v>
      </c>
      <c r="F40" s="7">
        <f t="shared" si="11"/>
        <v>6.7302500767287166E-2</v>
      </c>
      <c r="G40" s="7">
        <f t="shared" si="12"/>
        <v>9.1232880116365767E-2</v>
      </c>
      <c r="H40" s="7">
        <f t="shared" si="13"/>
        <v>6.7302500767287166E-2</v>
      </c>
      <c r="I40" s="7">
        <f t="shared" si="14"/>
        <v>7.9201724066994883E-2</v>
      </c>
      <c r="J40" s="7">
        <f t="shared" si="14"/>
        <v>5.5068044350275569E-2</v>
      </c>
      <c r="K40" s="7">
        <f t="shared" si="14"/>
        <v>8.503126772771874E-2</v>
      </c>
      <c r="L40" s="7">
        <f t="shared" si="15"/>
        <v>2.3332644478430087E-2</v>
      </c>
    </row>
    <row r="41" spans="1:12">
      <c r="A41" s="7">
        <v>1.5640000000000001</v>
      </c>
      <c r="B41" s="1">
        <v>6</v>
      </c>
      <c r="C41" s="4">
        <f t="shared" si="10"/>
        <v>3.7393927075872968E-2</v>
      </c>
      <c r="D41" s="4">
        <f t="shared" si="10"/>
        <v>3.7393927075872968E-2</v>
      </c>
      <c r="E41" s="4">
        <f t="shared" si="10"/>
        <v>4.2788958962579171E-2</v>
      </c>
      <c r="F41" s="7">
        <f t="shared" si="11"/>
        <v>4.8783856719735397E-2</v>
      </c>
      <c r="G41" s="7">
        <f t="shared" si="12"/>
        <v>6.8802391327497103E-2</v>
      </c>
      <c r="H41" s="7">
        <f t="shared" si="13"/>
        <v>5.4048096712092653E-2</v>
      </c>
      <c r="I41" s="7">
        <f t="shared" si="14"/>
        <v>8.4360010980931488E-2</v>
      </c>
      <c r="J41" s="7">
        <f t="shared" si="14"/>
        <v>5.4048096712092653E-2</v>
      </c>
      <c r="K41" s="7">
        <f t="shared" si="14"/>
        <v>7.9452676486187368E-2</v>
      </c>
      <c r="L41" s="7">
        <f t="shared" si="15"/>
        <v>3.5356598149056673E-3</v>
      </c>
    </row>
    <row r="42" spans="1:12">
      <c r="A42" s="7">
        <v>1.5509999999999999</v>
      </c>
      <c r="B42" s="1">
        <v>14</v>
      </c>
      <c r="C42" s="4">
        <f t="shared" si="10"/>
        <v>0.55536449936182275</v>
      </c>
      <c r="D42" s="4">
        <f t="shared" si="10"/>
        <v>0.55536449936182275</v>
      </c>
      <c r="E42" s="4">
        <f t="shared" si="10"/>
        <v>0.57822738232132687</v>
      </c>
      <c r="F42" s="7">
        <f t="shared" si="11"/>
        <v>1.720172406699505E-2</v>
      </c>
      <c r="G42" s="7">
        <f t="shared" si="12"/>
        <v>0.58375987092128789</v>
      </c>
      <c r="H42" s="7">
        <f t="shared" si="13"/>
        <v>4.2286067020457452E-2</v>
      </c>
      <c r="I42" s="7">
        <f t="shared" si="14"/>
        <v>3.4460729508500654E-2</v>
      </c>
      <c r="J42" s="7">
        <f t="shared" si="14"/>
        <v>2.3031267727718907E-2</v>
      </c>
      <c r="K42" s="7">
        <f t="shared" si="14"/>
        <v>4.5597095626460193E-2</v>
      </c>
      <c r="L42" s="7">
        <f t="shared" si="15"/>
        <v>0.5186416923370829</v>
      </c>
    </row>
    <row r="43" spans="1:12">
      <c r="A43" s="7">
        <v>1.7669999999999999</v>
      </c>
      <c r="B43" s="1">
        <v>10</v>
      </c>
      <c r="C43" s="4">
        <f t="shared" si="10"/>
        <v>-1.8967839075979986E-2</v>
      </c>
      <c r="D43" s="4">
        <f t="shared" si="10"/>
        <v>1.0995384301463185E-2</v>
      </c>
      <c r="E43" s="4">
        <f t="shared" si="10"/>
        <v>-2.6793176587936562E-2</v>
      </c>
      <c r="F43" s="7">
        <f t="shared" si="11"/>
        <v>-1.1125144327508441E-2</v>
      </c>
      <c r="G43" s="7">
        <f t="shared" si="12"/>
        <v>1.0995384301463185E-2</v>
      </c>
      <c r="H43" s="7">
        <f t="shared" si="13"/>
        <v>-3.5720064370625693E-3</v>
      </c>
      <c r="I43" s="7">
        <f t="shared" si="14"/>
        <v>3.2340549453581779E-2</v>
      </c>
      <c r="J43" s="7">
        <f t="shared" si="14"/>
        <v>1.1151250383643729E-2</v>
      </c>
      <c r="K43" s="7">
        <f t="shared" si="14"/>
        <v>3.2340549453581779E-2</v>
      </c>
      <c r="L43" s="7">
        <f t="shared" si="15"/>
        <v>-3.7278725192431139E-3</v>
      </c>
    </row>
    <row r="44" spans="1:12">
      <c r="A44" s="7">
        <v>1.014</v>
      </c>
      <c r="B44" s="1">
        <v>12</v>
      </c>
      <c r="C44" s="4">
        <f t="shared" si="10"/>
        <v>0.21761169667310165</v>
      </c>
      <c r="D44" s="4">
        <f t="shared" si="10"/>
        <v>6.6344021342452653E-2</v>
      </c>
      <c r="E44" s="4">
        <f t="shared" si="10"/>
        <v>6.6344021342452653E-2</v>
      </c>
      <c r="F44" s="7">
        <f t="shared" si="11"/>
        <v>0.26475360095282885</v>
      </c>
      <c r="G44" s="7">
        <f t="shared" si="12"/>
        <v>0.21761169667310165</v>
      </c>
      <c r="H44" s="7">
        <f t="shared" si="13"/>
        <v>6.5181246047624875E-2</v>
      </c>
      <c r="I44" s="7">
        <f t="shared" si="14"/>
        <v>9.9943352306836708E-2</v>
      </c>
      <c r="J44" s="7">
        <f t="shared" si="14"/>
        <v>9.9943352306836708E-2</v>
      </c>
      <c r="K44" s="7">
        <f t="shared" si="14"/>
        <v>0.15331733474817599</v>
      </c>
      <c r="L44" s="7">
        <f t="shared" si="15"/>
        <v>6.6344021342452653E-2</v>
      </c>
    </row>
    <row r="45" spans="1:12">
      <c r="K45" s="1"/>
    </row>
    <row r="46" spans="1:12">
      <c r="K46" s="1"/>
    </row>
    <row r="47" spans="1:12">
      <c r="K47" s="1"/>
    </row>
    <row r="48" spans="1:12">
      <c r="K48" s="1"/>
    </row>
    <row r="49" spans="11:11">
      <c r="K49" s="1"/>
    </row>
  </sheetData>
  <phoneticPr fontId="1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1999-08-05T14:16:42Z</dcterms:created>
  <dcterms:modified xsi:type="dcterms:W3CDTF">2017-07-19T07:46:26Z</dcterms:modified>
</cp:coreProperties>
</file>